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0000" windowHeight="8200" activeTab="0"/>
  </bookViews>
  <sheets>
    <sheet name="1. Website Retails" sheetId="1" r:id="rId1"/>
  </sheets>
  <definedNames>
    <definedName name="_xlnm.Print_Area" localSheetId="0">'1. Website Retails'!$A$1:$X$41</definedName>
  </definedNames>
  <calcPr fullCalcOnLoad="1"/>
</workbook>
</file>

<file path=xl/sharedStrings.xml><?xml version="1.0" encoding="utf-8"?>
<sst xmlns="http://schemas.openxmlformats.org/spreadsheetml/2006/main" count="30" uniqueCount="28">
  <si>
    <t>Month</t>
  </si>
  <si>
    <t>Fiscal year to date</t>
  </si>
  <si>
    <t>Calendar year to date</t>
  </si>
  <si>
    <t>Change
(%)</t>
  </si>
  <si>
    <t>XF</t>
  </si>
  <si>
    <t>XJ</t>
  </si>
  <si>
    <t>XK</t>
  </si>
  <si>
    <t>F-TYPE</t>
  </si>
  <si>
    <t>Jaguar</t>
  </si>
  <si>
    <t>Defender</t>
  </si>
  <si>
    <t>Freelander</t>
  </si>
  <si>
    <t>Discovery</t>
  </si>
  <si>
    <t>Range Rover Sport</t>
  </si>
  <si>
    <t>New Range Rover Sport</t>
  </si>
  <si>
    <t>Range Rover</t>
  </si>
  <si>
    <t>New Range Rover</t>
  </si>
  <si>
    <t>Range Rover Evoque</t>
  </si>
  <si>
    <t>Land Rover</t>
  </si>
  <si>
    <t>UK</t>
  </si>
  <si>
    <t>North America</t>
  </si>
  <si>
    <t>Europe</t>
  </si>
  <si>
    <t>China</t>
  </si>
  <si>
    <t>Asia Pacific</t>
  </si>
  <si>
    <t>Overseas</t>
  </si>
  <si>
    <t>Total JLR</t>
  </si>
  <si>
    <t>Retail Announcement - September 2014</t>
  </si>
  <si>
    <t>September
2014</t>
  </si>
  <si>
    <t>September
2013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</si>
</sst>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%;\(#,##0\)%;\-"/>
    <numFmt numFmtId="165" formatCode="_-* #,##0_-;\-* #,##0_-;_-* &quot;-&quot;??_-;_-@_-"/>
    <numFmt numFmtId="166" formatCode="0%\ ;\(0%\)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name val="Arial Black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7"/>
      <name val="Arial Black"/>
      <family val="2"/>
    </font>
    <font>
      <sz val="7"/>
      <name val="Arial Black"/>
      <family val="2"/>
    </font>
    <font>
      <u val="single"/>
      <sz val="7"/>
      <name val="Arial Black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5" fillId="0" borderId="0" xfId="56" applyNumberFormat="1" applyFont="1" applyFill="1" applyBorder="1">
      <alignment/>
      <protection/>
    </xf>
    <xf numFmtId="0" fontId="4" fillId="0" borderId="10" xfId="56" applyFont="1" applyFill="1" applyBorder="1">
      <alignment/>
      <protection/>
    </xf>
    <xf numFmtId="164" fontId="4" fillId="0" borderId="1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right"/>
      <protection/>
    </xf>
    <xf numFmtId="164" fontId="8" fillId="0" borderId="0" xfId="56" applyNumberFormat="1" applyFont="1" applyFill="1" applyBorder="1" applyAlignment="1">
      <alignment horizontal="right"/>
      <protection/>
    </xf>
    <xf numFmtId="0" fontId="7" fillId="0" borderId="0" xfId="56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 horizontal="right"/>
      <protection/>
    </xf>
    <xf numFmtId="0" fontId="6" fillId="0" borderId="11" xfId="57" applyFont="1" applyFill="1" applyBorder="1" applyAlignment="1">
      <alignment horizontal="right"/>
      <protection/>
    </xf>
    <xf numFmtId="17" fontId="7" fillId="0" borderId="12" xfId="57" applyNumberFormat="1" applyFont="1" applyFill="1" applyBorder="1" applyAlignment="1">
      <alignment horizontal="right" wrapText="1"/>
      <protection/>
    </xf>
    <xf numFmtId="17" fontId="7" fillId="0" borderId="13" xfId="57" applyNumberFormat="1" applyFont="1" applyFill="1" applyBorder="1" applyAlignment="1">
      <alignment horizontal="right"/>
      <protection/>
    </xf>
    <xf numFmtId="17" fontId="7" fillId="0" borderId="0" xfId="57" applyNumberFormat="1" applyFont="1" applyFill="1" applyBorder="1" applyAlignment="1">
      <alignment horizontal="right"/>
      <protection/>
    </xf>
    <xf numFmtId="17" fontId="7" fillId="0" borderId="0" xfId="57" applyNumberFormat="1" applyFont="1" applyFill="1" applyBorder="1" applyAlignment="1">
      <alignment horizontal="right" wrapText="1"/>
      <protection/>
    </xf>
    <xf numFmtId="17" fontId="8" fillId="0" borderId="0" xfId="57" applyNumberFormat="1" applyFont="1" applyFill="1" applyBorder="1" applyAlignment="1">
      <alignment horizontal="right" wrapText="1"/>
      <protection/>
    </xf>
    <xf numFmtId="17" fontId="8" fillId="0" borderId="11" xfId="57" applyNumberFormat="1" applyFont="1" applyFill="1" applyBorder="1" applyAlignment="1">
      <alignment horizontal="right" wrapText="1"/>
      <protection/>
    </xf>
    <xf numFmtId="0" fontId="4" fillId="0" borderId="14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164" fontId="5" fillId="0" borderId="14" xfId="56" applyNumberFormat="1" applyFont="1" applyFill="1" applyBorder="1">
      <alignment/>
      <protection/>
    </xf>
    <xf numFmtId="37" fontId="4" fillId="0" borderId="0" xfId="56" applyNumberFormat="1" applyFont="1" applyFill="1" applyBorder="1" applyAlignment="1">
      <alignment vertical="center"/>
      <protection/>
    </xf>
    <xf numFmtId="37" fontId="4" fillId="0" borderId="14" xfId="56" applyNumberFormat="1" applyFont="1" applyFill="1" applyBorder="1" applyAlignment="1">
      <alignment vertical="center"/>
      <protection/>
    </xf>
    <xf numFmtId="165" fontId="4" fillId="0" borderId="0" xfId="44" applyNumberFormat="1" applyFont="1" applyFill="1" applyBorder="1" applyAlignment="1">
      <alignment vertical="center"/>
    </xf>
    <xf numFmtId="165" fontId="4" fillId="0" borderId="15" xfId="44" applyNumberFormat="1" applyFont="1" applyBorder="1" applyAlignment="1">
      <alignment vertical="center"/>
    </xf>
    <xf numFmtId="165" fontId="4" fillId="0" borderId="0" xfId="44" applyNumberFormat="1" applyFont="1" applyBorder="1" applyAlignment="1">
      <alignment vertical="center"/>
    </xf>
    <xf numFmtId="166" fontId="9" fillId="0" borderId="0" xfId="58" applyNumberFormat="1" applyFont="1" applyFill="1" applyAlignment="1">
      <alignment horizontal="right" vertical="center"/>
      <protection/>
    </xf>
    <xf numFmtId="3" fontId="5" fillId="0" borderId="0" xfId="57" applyNumberFormat="1" applyFont="1" applyFill="1" applyBorder="1" applyAlignment="1">
      <alignment vertical="center"/>
      <protection/>
    </xf>
    <xf numFmtId="3" fontId="5" fillId="0" borderId="14" xfId="57" applyNumberFormat="1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0" fontId="9" fillId="0" borderId="10" xfId="56" applyFont="1" applyFill="1" applyBorder="1">
      <alignment/>
      <protection/>
    </xf>
    <xf numFmtId="164" fontId="9" fillId="0" borderId="10" xfId="56" applyNumberFormat="1" applyFont="1" applyFill="1" applyBorder="1">
      <alignment/>
      <protection/>
    </xf>
    <xf numFmtId="0" fontId="9" fillId="0" borderId="0" xfId="56" applyFont="1" applyFill="1" applyBorder="1">
      <alignment/>
      <protection/>
    </xf>
    <xf numFmtId="164" fontId="9" fillId="0" borderId="0" xfId="56" applyNumberFormat="1" applyFont="1" applyFill="1" applyBorder="1">
      <alignment/>
      <protection/>
    </xf>
    <xf numFmtId="37" fontId="10" fillId="0" borderId="0" xfId="56" applyNumberFormat="1" applyFont="1" applyFill="1" applyBorder="1" applyAlignment="1">
      <alignment vertical="center"/>
      <protection/>
    </xf>
    <xf numFmtId="37" fontId="10" fillId="0" borderId="14" xfId="56" applyNumberFormat="1" applyFont="1" applyFill="1" applyBorder="1" applyAlignment="1">
      <alignment vertical="center"/>
      <protection/>
    </xf>
    <xf numFmtId="165" fontId="10" fillId="0" borderId="0" xfId="44" applyNumberFormat="1" applyFont="1" applyFill="1" applyBorder="1" applyAlignment="1">
      <alignment vertical="center"/>
    </xf>
    <xf numFmtId="165" fontId="10" fillId="0" borderId="15" xfId="44" applyNumberFormat="1" applyFont="1" applyBorder="1" applyAlignment="1">
      <alignment vertical="center"/>
    </xf>
    <xf numFmtId="165" fontId="10" fillId="0" borderId="0" xfId="44" applyNumberFormat="1" applyFont="1" applyBorder="1" applyAlignment="1">
      <alignment vertical="center"/>
    </xf>
    <xf numFmtId="166" fontId="11" fillId="0" borderId="0" xfId="58" applyNumberFormat="1" applyFont="1" applyFill="1" applyAlignment="1">
      <alignment horizontal="right" vertical="center"/>
      <protection/>
    </xf>
    <xf numFmtId="3" fontId="12" fillId="0" borderId="0" xfId="57" applyNumberFormat="1" applyFont="1" applyFill="1" applyBorder="1" applyAlignment="1">
      <alignment vertical="center"/>
      <protection/>
    </xf>
    <xf numFmtId="3" fontId="12" fillId="0" borderId="14" xfId="57" applyNumberFormat="1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0" fontId="10" fillId="0" borderId="0" xfId="56" applyFont="1" applyFill="1" applyBorder="1">
      <alignment/>
      <protection/>
    </xf>
    <xf numFmtId="165" fontId="4" fillId="0" borderId="15" xfId="44" applyNumberFormat="1" applyFont="1" applyFill="1" applyBorder="1" applyAlignment="1">
      <alignment vertical="center"/>
    </xf>
    <xf numFmtId="0" fontId="4" fillId="0" borderId="16" xfId="56" applyFont="1" applyFill="1" applyBorder="1">
      <alignment/>
      <protection/>
    </xf>
    <xf numFmtId="0" fontId="4" fillId="0" borderId="17" xfId="56" applyFont="1" applyFill="1" applyBorder="1">
      <alignment/>
      <protection/>
    </xf>
    <xf numFmtId="0" fontId="4" fillId="0" borderId="18" xfId="56" applyFont="1" applyFill="1" applyBorder="1">
      <alignment/>
      <protection/>
    </xf>
    <xf numFmtId="164" fontId="5" fillId="0" borderId="16" xfId="56" applyNumberFormat="1" applyFont="1" applyFill="1" applyBorder="1">
      <alignment/>
      <protection/>
    </xf>
    <xf numFmtId="164" fontId="4" fillId="0" borderId="0" xfId="56" applyNumberFormat="1" applyFont="1" applyFill="1" applyBorder="1" applyAlignment="1">
      <alignment vertical="center"/>
      <protection/>
    </xf>
    <xf numFmtId="164" fontId="5" fillId="0" borderId="0" xfId="56" applyNumberFormat="1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GLobal Sales data - JLR - Feb10" xfId="57"/>
    <cellStyle name="Normal_TALFIIA Five Year Reporting_FR3 FC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50"/>
  <sheetViews>
    <sheetView showGridLines="0" tabSelected="1" zoomScale="110" zoomScaleNormal="110" zoomScalePageLayoutView="0" workbookViewId="0" topLeftCell="A1">
      <selection activeCell="T20" sqref="T20"/>
    </sheetView>
  </sheetViews>
  <sheetFormatPr defaultColWidth="8.8515625" defaultRowHeight="15"/>
  <cols>
    <col min="1" max="1" width="0.85546875" style="2" customWidth="1"/>
    <col min="2" max="2" width="17.28125" style="2" customWidth="1"/>
    <col min="3" max="4" width="0.42578125" style="2" customWidth="1"/>
    <col min="5" max="5" width="8.8515625" style="2" bestFit="1" customWidth="1"/>
    <col min="6" max="7" width="0.42578125" style="2" customWidth="1"/>
    <col min="8" max="8" width="8.8515625" style="2" bestFit="1" customWidth="1"/>
    <col min="9" max="9" width="7.421875" style="3" customWidth="1"/>
    <col min="10" max="11" width="0.42578125" style="4" customWidth="1"/>
    <col min="12" max="12" width="8.8515625" style="2" bestFit="1" customWidth="1"/>
    <col min="13" max="14" width="0.42578125" style="2" customWidth="1"/>
    <col min="15" max="15" width="8.8515625" style="2" bestFit="1" customWidth="1"/>
    <col min="16" max="16" width="7.421875" style="3" customWidth="1"/>
    <col min="17" max="17" width="0.85546875" style="2" customWidth="1"/>
    <col min="18" max="19" width="0.42578125" style="4" customWidth="1"/>
    <col min="20" max="20" width="8.8515625" style="2" bestFit="1" customWidth="1"/>
    <col min="21" max="22" width="0.42578125" style="2" customWidth="1"/>
    <col min="23" max="23" width="8.8515625" style="2" bestFit="1" customWidth="1"/>
    <col min="24" max="24" width="7.421875" style="3" customWidth="1"/>
    <col min="25" max="25" width="0.85546875" style="2" customWidth="1"/>
    <col min="26" max="16384" width="8.8515625" style="2" customWidth="1"/>
  </cols>
  <sheetData>
    <row r="2" spans="2:4" ht="16.5">
      <c r="B2" s="1" t="s">
        <v>25</v>
      </c>
      <c r="C2" s="1"/>
      <c r="D2" s="1"/>
    </row>
    <row r="4" spans="2:24" ht="3" customHeight="1">
      <c r="B4" s="5"/>
      <c r="E4" s="5"/>
      <c r="F4" s="5"/>
      <c r="G4" s="5"/>
      <c r="H4" s="5"/>
      <c r="I4" s="5"/>
      <c r="L4" s="5"/>
      <c r="M4" s="5"/>
      <c r="N4" s="5"/>
      <c r="O4" s="5"/>
      <c r="P4" s="6"/>
      <c r="T4" s="5"/>
      <c r="U4" s="5"/>
      <c r="V4" s="5"/>
      <c r="W4" s="5"/>
      <c r="X4" s="6"/>
    </row>
    <row r="5" ht="3" customHeight="1">
      <c r="I5" s="2"/>
    </row>
    <row r="6" spans="5:24" s="7" customFormat="1" ht="9.75">
      <c r="E6" s="51" t="s">
        <v>0</v>
      </c>
      <c r="F6" s="51"/>
      <c r="G6" s="51"/>
      <c r="H6" s="51"/>
      <c r="I6" s="51"/>
      <c r="J6" s="8"/>
      <c r="K6" s="8"/>
      <c r="L6" s="51" t="s">
        <v>1</v>
      </c>
      <c r="M6" s="51"/>
      <c r="N6" s="51"/>
      <c r="O6" s="51"/>
      <c r="P6" s="51"/>
      <c r="Q6" s="9"/>
      <c r="R6" s="8"/>
      <c r="S6" s="8"/>
      <c r="T6" s="51" t="s">
        <v>2</v>
      </c>
      <c r="U6" s="51"/>
      <c r="V6" s="51"/>
      <c r="W6" s="51"/>
      <c r="X6" s="51"/>
    </row>
    <row r="7" spans="2:24" s="7" customFormat="1" ht="22.5" customHeight="1">
      <c r="B7" s="10"/>
      <c r="C7" s="10"/>
      <c r="D7" s="11"/>
      <c r="E7" s="12" t="s">
        <v>26</v>
      </c>
      <c r="F7" s="13"/>
      <c r="G7" s="14"/>
      <c r="H7" s="15" t="s">
        <v>27</v>
      </c>
      <c r="I7" s="15" t="s">
        <v>3</v>
      </c>
      <c r="J7" s="16"/>
      <c r="K7" s="17"/>
      <c r="L7" s="12" t="str">
        <f>E7</f>
        <v>September
2014</v>
      </c>
      <c r="M7" s="13"/>
      <c r="N7" s="14"/>
      <c r="O7" s="15" t="str">
        <f>H7</f>
        <v>September
2013</v>
      </c>
      <c r="P7" s="15" t="s">
        <v>3</v>
      </c>
      <c r="Q7" s="9"/>
      <c r="R7" s="16"/>
      <c r="S7" s="17"/>
      <c r="T7" s="12" t="str">
        <f>L7</f>
        <v>September
2014</v>
      </c>
      <c r="U7" s="13"/>
      <c r="V7" s="14"/>
      <c r="W7" s="15" t="str">
        <f>O7</f>
        <v>September
2013</v>
      </c>
      <c r="X7" s="15" t="s">
        <v>3</v>
      </c>
    </row>
    <row r="8" spans="2:24" ht="3" customHeight="1">
      <c r="B8" s="5"/>
      <c r="D8" s="18"/>
      <c r="E8" s="5"/>
      <c r="F8" s="19"/>
      <c r="H8" s="5"/>
      <c r="I8" s="5"/>
      <c r="K8" s="20"/>
      <c r="L8" s="5"/>
      <c r="M8" s="19"/>
      <c r="O8" s="5"/>
      <c r="P8" s="6"/>
      <c r="S8" s="20"/>
      <c r="T8" s="5"/>
      <c r="U8" s="19"/>
      <c r="W8" s="5"/>
      <c r="X8" s="6"/>
    </row>
    <row r="9" spans="4:21" ht="3" customHeight="1">
      <c r="D9" s="18"/>
      <c r="F9" s="19"/>
      <c r="I9" s="2"/>
      <c r="K9" s="20"/>
      <c r="M9" s="19"/>
      <c r="S9" s="20"/>
      <c r="U9" s="19"/>
    </row>
    <row r="10" spans="2:25" ht="10.5">
      <c r="B10" s="21" t="s">
        <v>4</v>
      </c>
      <c r="C10" s="21"/>
      <c r="D10" s="22"/>
      <c r="E10" s="23">
        <v>5300</v>
      </c>
      <c r="F10" s="24"/>
      <c r="G10" s="25"/>
      <c r="H10" s="23">
        <v>5575</v>
      </c>
      <c r="I10" s="26">
        <f>IF(OR(H10=0,E10=0),"n/a",IF(E10/H10-1&gt;0.99,"&gt;99%",E10/H10-1))</f>
        <v>-0.04932735426008972</v>
      </c>
      <c r="J10" s="27"/>
      <c r="K10" s="28"/>
      <c r="L10" s="23">
        <v>22122</v>
      </c>
      <c r="M10" s="24"/>
      <c r="N10" s="25"/>
      <c r="O10" s="23">
        <v>21827</v>
      </c>
      <c r="P10" s="26">
        <f>IF(OR(O10=0,L10=0),"n/a",IF(L10/O10-1&gt;0.99,"&gt;99%",L10/O10-1))</f>
        <v>0.01351537087093968</v>
      </c>
      <c r="Q10" s="29"/>
      <c r="R10" s="27"/>
      <c r="S10" s="28"/>
      <c r="T10" s="23">
        <v>37271</v>
      </c>
      <c r="U10" s="24"/>
      <c r="V10" s="25"/>
      <c r="W10" s="23">
        <v>35724</v>
      </c>
      <c r="X10" s="26">
        <f>IF(OR(W10=0,T10=0),"n/a",IF(T10/W10-1&gt;0.99,"&gt;99%",T10/W10-1))</f>
        <v>0.04330422125181954</v>
      </c>
      <c r="Y10" s="29"/>
    </row>
    <row r="11" spans="2:25" ht="10.5">
      <c r="B11" s="21" t="s">
        <v>5</v>
      </c>
      <c r="C11" s="21"/>
      <c r="D11" s="22"/>
      <c r="E11" s="23">
        <v>1627</v>
      </c>
      <c r="F11" s="24"/>
      <c r="G11" s="25"/>
      <c r="H11" s="23">
        <v>1822</v>
      </c>
      <c r="I11" s="26">
        <f>IF(OR(H11=0,E11=0),"n/a",IF(E11/H11-1&gt;0.99,"&gt;99%",E11/H11-1))</f>
        <v>-0.1070252469813392</v>
      </c>
      <c r="J11" s="27"/>
      <c r="K11" s="28"/>
      <c r="L11" s="23">
        <v>8777</v>
      </c>
      <c r="M11" s="24"/>
      <c r="N11" s="25"/>
      <c r="O11" s="23">
        <v>9585</v>
      </c>
      <c r="P11" s="26">
        <f>IF(OR(O11=0,L11=0),"n/a",IF(L11/O11-1&gt;0.99,"&gt;99%",L11/O11-1))</f>
        <v>-0.08429838288993219</v>
      </c>
      <c r="Q11" s="29"/>
      <c r="R11" s="27"/>
      <c r="S11" s="28"/>
      <c r="T11" s="23">
        <v>14314</v>
      </c>
      <c r="U11" s="24"/>
      <c r="V11" s="25"/>
      <c r="W11" s="23">
        <v>14776</v>
      </c>
      <c r="X11" s="26">
        <f>IF(OR(W11=0,T11=0),"n/a",IF(T11/W11-1&gt;0.99,"&gt;99%",T11/W11-1))</f>
        <v>-0.03126691932864101</v>
      </c>
      <c r="Y11" s="29"/>
    </row>
    <row r="12" spans="2:25" ht="10.5">
      <c r="B12" s="21" t="s">
        <v>6</v>
      </c>
      <c r="C12" s="21"/>
      <c r="D12" s="22"/>
      <c r="E12" s="23">
        <v>337</v>
      </c>
      <c r="F12" s="24"/>
      <c r="G12" s="25"/>
      <c r="H12" s="23">
        <v>312</v>
      </c>
      <c r="I12" s="26">
        <f>IF(OR(H12=0,E12=0),"n/a",IF(E12/H12-1&gt;0.99,"&gt;99%",E12/H12-1))</f>
        <v>0.08012820512820507</v>
      </c>
      <c r="J12" s="27"/>
      <c r="K12" s="28"/>
      <c r="L12" s="23">
        <v>1797</v>
      </c>
      <c r="M12" s="24"/>
      <c r="N12" s="25"/>
      <c r="O12" s="23">
        <v>1553</v>
      </c>
      <c r="P12" s="26">
        <f>IF(OR(O12=0,L12=0),"n/a",IF(L12/O12-1&gt;0.99,"&gt;99%",L12/O12-1))</f>
        <v>0.15711526078557636</v>
      </c>
      <c r="Q12" s="29"/>
      <c r="R12" s="27"/>
      <c r="S12" s="28"/>
      <c r="T12" s="23">
        <v>2841</v>
      </c>
      <c r="U12" s="24"/>
      <c r="V12" s="25"/>
      <c r="W12" s="23">
        <v>2530</v>
      </c>
      <c r="X12" s="26">
        <f>IF(OR(W12=0,T12=0),"n/a",IF(T12/W12-1&gt;0.99,"&gt;99%",T12/W12-1))</f>
        <v>0.12292490118577071</v>
      </c>
      <c r="Y12" s="29"/>
    </row>
    <row r="13" spans="2:25" ht="10.5">
      <c r="B13" s="21" t="s">
        <v>7</v>
      </c>
      <c r="C13" s="21"/>
      <c r="D13" s="22"/>
      <c r="E13" s="23">
        <v>1240</v>
      </c>
      <c r="F13" s="24"/>
      <c r="G13" s="25"/>
      <c r="H13" s="23">
        <v>753</v>
      </c>
      <c r="I13" s="26">
        <f>IF(OR(H13=0,E13=0),"n/a",IF(E13/H13-1&gt;0.99,"&gt;99%",E13/H13-1))</f>
        <v>0.6467463479415672</v>
      </c>
      <c r="J13" s="27"/>
      <c r="K13" s="28"/>
      <c r="L13" s="23">
        <v>6507</v>
      </c>
      <c r="M13" s="24"/>
      <c r="N13" s="25"/>
      <c r="O13" s="23">
        <v>4518</v>
      </c>
      <c r="P13" s="26">
        <f>IF(OR(O13=0,L13=0),"n/a",IF(L13/O13-1&gt;0.99,"&gt;99%",L13/O13-1))</f>
        <v>0.44023904382470125</v>
      </c>
      <c r="Q13" s="29"/>
      <c r="R13" s="27"/>
      <c r="S13" s="28"/>
      <c r="T13" s="23">
        <v>8808</v>
      </c>
      <c r="U13" s="24"/>
      <c r="V13" s="25"/>
      <c r="W13" s="23">
        <v>4630</v>
      </c>
      <c r="X13" s="26">
        <f>IF(OR(W13=0,T13=0),"n/a",IF(T13/W13-1&gt;0.99,"&gt;99%",T13/W13-1))</f>
        <v>0.9023758099352053</v>
      </c>
      <c r="Y13" s="29"/>
    </row>
    <row r="14" spans="2:24" ht="3" customHeight="1">
      <c r="B14" s="5"/>
      <c r="D14" s="18"/>
      <c r="E14" s="5"/>
      <c r="F14" s="19"/>
      <c r="H14" s="5"/>
      <c r="I14" s="30"/>
      <c r="K14" s="20"/>
      <c r="L14" s="5"/>
      <c r="M14" s="19"/>
      <c r="O14" s="5"/>
      <c r="P14" s="31"/>
      <c r="S14" s="20"/>
      <c r="T14" s="5"/>
      <c r="U14" s="19"/>
      <c r="W14" s="5"/>
      <c r="X14" s="31"/>
    </row>
    <row r="15" spans="4:24" ht="3" customHeight="1">
      <c r="D15" s="18"/>
      <c r="F15" s="19"/>
      <c r="I15" s="32"/>
      <c r="K15" s="20"/>
      <c r="M15" s="19"/>
      <c r="P15" s="33"/>
      <c r="S15" s="20"/>
      <c r="U15" s="19"/>
      <c r="X15" s="33"/>
    </row>
    <row r="16" spans="2:25" s="43" customFormat="1" ht="10.5">
      <c r="B16" s="34" t="s">
        <v>8</v>
      </c>
      <c r="C16" s="34"/>
      <c r="D16" s="35"/>
      <c r="E16" s="36">
        <f>SUM(E10:E13)</f>
        <v>8504</v>
      </c>
      <c r="F16" s="37"/>
      <c r="G16" s="38"/>
      <c r="H16" s="36">
        <f>SUM(H10:H13)</f>
        <v>8462</v>
      </c>
      <c r="I16" s="39">
        <f>IF(OR(H16=0,E16=0),"n/a",IF(E16/H16-1&gt;0.99,"&gt;99%",E16/H16-1))</f>
        <v>0.004963365634601757</v>
      </c>
      <c r="J16" s="40"/>
      <c r="K16" s="41"/>
      <c r="L16" s="36">
        <f>SUM(L10:L13)</f>
        <v>39203</v>
      </c>
      <c r="M16" s="37"/>
      <c r="N16" s="38"/>
      <c r="O16" s="36">
        <f>SUM(O10:O13)</f>
        <v>37483</v>
      </c>
      <c r="P16" s="39">
        <f>IF(OR(O16=0,L16=0),"n/a",IF(L16/O16-1&gt;0.99,"&gt;99%",L16/O16-1))</f>
        <v>0.045887468985940316</v>
      </c>
      <c r="Q16" s="42"/>
      <c r="R16" s="40"/>
      <c r="S16" s="41"/>
      <c r="T16" s="36">
        <f>SUM(T10:T15)</f>
        <v>63234</v>
      </c>
      <c r="U16" s="37"/>
      <c r="V16" s="38"/>
      <c r="W16" s="36">
        <f>SUM(W10:W15)</f>
        <v>57660</v>
      </c>
      <c r="X16" s="39">
        <f>IF(OR(W16=0,T16=0),"n/a",IF(T16/W16-1&gt;0.99,"&gt;99%",T16/W16-1))</f>
        <v>0.09667013527575441</v>
      </c>
      <c r="Y16" s="42"/>
    </row>
    <row r="17" spans="2:24" ht="3" customHeight="1">
      <c r="B17" s="5"/>
      <c r="D17" s="18"/>
      <c r="E17" s="5"/>
      <c r="F17" s="19"/>
      <c r="H17" s="5"/>
      <c r="I17" s="30"/>
      <c r="K17" s="20"/>
      <c r="L17" s="5"/>
      <c r="M17" s="19"/>
      <c r="O17" s="5"/>
      <c r="P17" s="31"/>
      <c r="S17" s="20"/>
      <c r="T17" s="5"/>
      <c r="U17" s="19"/>
      <c r="W17" s="5"/>
      <c r="X17" s="31"/>
    </row>
    <row r="18" spans="4:24" ht="3" customHeight="1">
      <c r="D18" s="18"/>
      <c r="F18" s="19"/>
      <c r="I18" s="32"/>
      <c r="K18" s="20"/>
      <c r="M18" s="19"/>
      <c r="P18" s="33"/>
      <c r="S18" s="20"/>
      <c r="U18" s="19"/>
      <c r="X18" s="33"/>
    </row>
    <row r="19" spans="2:25" ht="10.5">
      <c r="B19" s="21" t="s">
        <v>9</v>
      </c>
      <c r="C19" s="21"/>
      <c r="D19" s="22"/>
      <c r="E19" s="23">
        <v>2043</v>
      </c>
      <c r="F19" s="24"/>
      <c r="G19" s="25"/>
      <c r="H19" s="23">
        <v>2103</v>
      </c>
      <c r="I19" s="26">
        <f aca="true" t="shared" si="0" ref="I19:I26">IF(OR(H19=0,E19=0),"n/a",IF(E19/H19-1&gt;0.99,"&gt;99%",E19/H19-1))</f>
        <v>-0.02853067047075608</v>
      </c>
      <c r="J19" s="27"/>
      <c r="K19" s="28"/>
      <c r="L19" s="23">
        <v>8025</v>
      </c>
      <c r="M19" s="24"/>
      <c r="N19" s="25"/>
      <c r="O19" s="23">
        <v>7578</v>
      </c>
      <c r="P19" s="26">
        <f aca="true" t="shared" si="1" ref="P19:P26">IF(OR(O19=0,L19=0),"n/a",IF(L19/O19-1&gt;0.99,"&gt;99%",L19/O19-1))</f>
        <v>0.0589865399841647</v>
      </c>
      <c r="Q19" s="29"/>
      <c r="R19" s="27"/>
      <c r="S19" s="28"/>
      <c r="T19" s="23">
        <v>12926</v>
      </c>
      <c r="U19" s="24"/>
      <c r="V19" s="25"/>
      <c r="W19" s="23">
        <v>12488</v>
      </c>
      <c r="X19" s="26">
        <f aca="true" t="shared" si="2" ref="X19:X26">IF(OR(W19=0,T19=0),"n/a",IF(T19/W19-1&gt;0.99,"&gt;99%",T19/W19-1))</f>
        <v>0.035073670723895</v>
      </c>
      <c r="Y19" s="29"/>
    </row>
    <row r="20" spans="2:25" ht="10.5">
      <c r="B20" s="21" t="s">
        <v>10</v>
      </c>
      <c r="C20" s="21"/>
      <c r="D20" s="22"/>
      <c r="E20" s="23">
        <v>6590</v>
      </c>
      <c r="F20" s="24"/>
      <c r="G20" s="25"/>
      <c r="H20" s="23">
        <v>5994</v>
      </c>
      <c r="I20" s="26">
        <f t="shared" si="0"/>
        <v>0.09943276609943275</v>
      </c>
      <c r="J20" s="27"/>
      <c r="K20" s="28"/>
      <c r="L20" s="23">
        <v>30464</v>
      </c>
      <c r="M20" s="24"/>
      <c r="N20" s="25"/>
      <c r="O20" s="23">
        <v>27266</v>
      </c>
      <c r="P20" s="26">
        <f t="shared" si="1"/>
        <v>0.11728893126971318</v>
      </c>
      <c r="Q20" s="29"/>
      <c r="R20" s="27"/>
      <c r="S20" s="28"/>
      <c r="T20" s="23">
        <v>46227</v>
      </c>
      <c r="U20" s="24"/>
      <c r="V20" s="25"/>
      <c r="W20" s="23">
        <v>44572</v>
      </c>
      <c r="X20" s="26">
        <f t="shared" si="2"/>
        <v>0.03713093421879199</v>
      </c>
      <c r="Y20" s="29"/>
    </row>
    <row r="21" spans="2:25" ht="10.5">
      <c r="B21" s="21" t="s">
        <v>11</v>
      </c>
      <c r="C21" s="21"/>
      <c r="D21" s="22"/>
      <c r="E21" s="23">
        <v>4610</v>
      </c>
      <c r="F21" s="24"/>
      <c r="G21" s="25"/>
      <c r="H21" s="23">
        <v>4976</v>
      </c>
      <c r="I21" s="26">
        <f t="shared" si="0"/>
        <v>-0.07355305466237938</v>
      </c>
      <c r="J21" s="27"/>
      <c r="K21" s="28"/>
      <c r="L21" s="23">
        <v>21046</v>
      </c>
      <c r="M21" s="24"/>
      <c r="N21" s="25"/>
      <c r="O21" s="23">
        <v>23430</v>
      </c>
      <c r="P21" s="26">
        <f t="shared" si="1"/>
        <v>-0.10174989329918904</v>
      </c>
      <c r="Q21" s="29"/>
      <c r="R21" s="27"/>
      <c r="S21" s="28"/>
      <c r="T21" s="23">
        <v>32342</v>
      </c>
      <c r="U21" s="24"/>
      <c r="V21" s="25"/>
      <c r="W21" s="23">
        <v>35570</v>
      </c>
      <c r="X21" s="26">
        <f t="shared" si="2"/>
        <v>-0.09075063255552429</v>
      </c>
      <c r="Y21" s="29"/>
    </row>
    <row r="22" spans="2:25" ht="10.5">
      <c r="B22" s="21" t="s">
        <v>12</v>
      </c>
      <c r="C22" s="21"/>
      <c r="D22" s="22"/>
      <c r="E22" s="23">
        <v>0</v>
      </c>
      <c r="F22" s="24"/>
      <c r="G22" s="25"/>
      <c r="H22" s="23">
        <v>652</v>
      </c>
      <c r="I22" s="26" t="str">
        <f t="shared" si="0"/>
        <v>n/a</v>
      </c>
      <c r="J22" s="27"/>
      <c r="K22" s="28"/>
      <c r="L22" s="23">
        <v>0</v>
      </c>
      <c r="M22" s="24"/>
      <c r="N22" s="25"/>
      <c r="O22" s="23">
        <v>15088</v>
      </c>
      <c r="P22" s="26" t="str">
        <f t="shared" si="1"/>
        <v>n/a</v>
      </c>
      <c r="Q22" s="29"/>
      <c r="R22" s="27"/>
      <c r="S22" s="28"/>
      <c r="T22" s="23">
        <v>88</v>
      </c>
      <c r="U22" s="24"/>
      <c r="V22" s="25"/>
      <c r="W22" s="23">
        <v>30008</v>
      </c>
      <c r="X22" s="26">
        <f t="shared" si="2"/>
        <v>-0.9970674486803519</v>
      </c>
      <c r="Y22" s="29"/>
    </row>
    <row r="23" spans="2:25" ht="10.5">
      <c r="B23" s="21" t="s">
        <v>13</v>
      </c>
      <c r="C23" s="21"/>
      <c r="D23" s="22"/>
      <c r="E23" s="23">
        <v>7746</v>
      </c>
      <c r="F23" s="24"/>
      <c r="G23" s="25"/>
      <c r="H23" s="23">
        <v>5193</v>
      </c>
      <c r="I23" s="26">
        <f t="shared" si="0"/>
        <v>0.49162333911034084</v>
      </c>
      <c r="J23" s="27"/>
      <c r="K23" s="28"/>
      <c r="L23" s="23">
        <v>40008</v>
      </c>
      <c r="M23" s="24"/>
      <c r="N23" s="25"/>
      <c r="O23" s="23">
        <v>7965</v>
      </c>
      <c r="P23" s="26" t="str">
        <f t="shared" si="1"/>
        <v>&gt;99%</v>
      </c>
      <c r="Q23" s="29"/>
      <c r="R23" s="27"/>
      <c r="S23" s="28"/>
      <c r="T23" s="23">
        <v>63141</v>
      </c>
      <c r="U23" s="24"/>
      <c r="V23" s="25"/>
      <c r="W23" s="23">
        <v>7965</v>
      </c>
      <c r="X23" s="26" t="str">
        <f t="shared" si="2"/>
        <v>&gt;99%</v>
      </c>
      <c r="Y23" s="29"/>
    </row>
    <row r="24" spans="2:25" ht="10.5">
      <c r="B24" s="21" t="s">
        <v>14</v>
      </c>
      <c r="C24" s="21"/>
      <c r="D24" s="22"/>
      <c r="E24" s="23">
        <v>0</v>
      </c>
      <c r="F24" s="24"/>
      <c r="G24" s="25"/>
      <c r="H24" s="23">
        <v>5</v>
      </c>
      <c r="I24" s="26" t="str">
        <f t="shared" si="0"/>
        <v>n/a</v>
      </c>
      <c r="J24" s="27"/>
      <c r="K24" s="28"/>
      <c r="L24" s="23">
        <v>0</v>
      </c>
      <c r="M24" s="24"/>
      <c r="N24" s="25"/>
      <c r="O24" s="23">
        <v>126</v>
      </c>
      <c r="P24" s="26" t="str">
        <f t="shared" si="1"/>
        <v>n/a</v>
      </c>
      <c r="Q24" s="29"/>
      <c r="R24" s="27"/>
      <c r="S24" s="28"/>
      <c r="T24" s="23">
        <v>3</v>
      </c>
      <c r="U24" s="24"/>
      <c r="V24" s="25"/>
      <c r="W24" s="23">
        <v>794</v>
      </c>
      <c r="X24" s="26">
        <f t="shared" si="2"/>
        <v>-0.9962216624685138</v>
      </c>
      <c r="Y24" s="29"/>
    </row>
    <row r="25" spans="2:25" ht="10.5">
      <c r="B25" s="21" t="s">
        <v>15</v>
      </c>
      <c r="C25" s="21"/>
      <c r="D25" s="22"/>
      <c r="E25" s="23">
        <v>5063</v>
      </c>
      <c r="F25" s="44"/>
      <c r="G25" s="23"/>
      <c r="H25" s="23">
        <v>3426</v>
      </c>
      <c r="I25" s="26">
        <f t="shared" si="0"/>
        <v>0.4778166958552248</v>
      </c>
      <c r="J25" s="27"/>
      <c r="K25" s="28"/>
      <c r="L25" s="23">
        <v>26187</v>
      </c>
      <c r="M25" s="44"/>
      <c r="N25" s="23"/>
      <c r="O25" s="23">
        <v>20651</v>
      </c>
      <c r="P25" s="26">
        <f t="shared" si="1"/>
        <v>0.26807418526947857</v>
      </c>
      <c r="Q25" s="29"/>
      <c r="R25" s="27"/>
      <c r="S25" s="28"/>
      <c r="T25" s="23">
        <v>39293</v>
      </c>
      <c r="U25" s="44"/>
      <c r="V25" s="23"/>
      <c r="W25" s="23">
        <v>32012</v>
      </c>
      <c r="X25" s="26">
        <f t="shared" si="2"/>
        <v>0.22744595776583787</v>
      </c>
      <c r="Y25" s="29"/>
    </row>
    <row r="26" spans="2:25" ht="10.5">
      <c r="B26" s="21" t="s">
        <v>16</v>
      </c>
      <c r="C26" s="21"/>
      <c r="D26" s="22"/>
      <c r="E26" s="23">
        <v>11743</v>
      </c>
      <c r="F26" s="24"/>
      <c r="G26" s="25"/>
      <c r="H26" s="23">
        <v>12370</v>
      </c>
      <c r="I26" s="26">
        <f t="shared" si="0"/>
        <v>-0.0506871463217462</v>
      </c>
      <c r="J26" s="27"/>
      <c r="K26" s="28"/>
      <c r="L26" s="23">
        <v>61444</v>
      </c>
      <c r="M26" s="24"/>
      <c r="N26" s="25"/>
      <c r="O26" s="23">
        <v>57776</v>
      </c>
      <c r="P26" s="26">
        <f t="shared" si="1"/>
        <v>0.06348656881750214</v>
      </c>
      <c r="Q26" s="29"/>
      <c r="R26" s="27"/>
      <c r="S26" s="28"/>
      <c r="T26" s="23">
        <v>93899</v>
      </c>
      <c r="U26" s="24"/>
      <c r="V26" s="25"/>
      <c r="W26" s="23">
        <v>91765</v>
      </c>
      <c r="X26" s="26">
        <f t="shared" si="2"/>
        <v>0.02325505366969982</v>
      </c>
      <c r="Y26" s="29"/>
    </row>
    <row r="27" spans="2:24" ht="3" customHeight="1">
      <c r="B27" s="5"/>
      <c r="D27" s="18"/>
      <c r="E27" s="5"/>
      <c r="F27" s="19"/>
      <c r="H27" s="5"/>
      <c r="I27" s="30"/>
      <c r="K27" s="20"/>
      <c r="L27" s="5"/>
      <c r="M27" s="19"/>
      <c r="O27" s="5"/>
      <c r="P27" s="31"/>
      <c r="S27" s="20"/>
      <c r="T27" s="5"/>
      <c r="U27" s="19"/>
      <c r="W27" s="5"/>
      <c r="X27" s="31"/>
    </row>
    <row r="28" spans="4:24" ht="3" customHeight="1">
      <c r="D28" s="18"/>
      <c r="F28" s="19"/>
      <c r="I28" s="32"/>
      <c r="K28" s="20"/>
      <c r="M28" s="19"/>
      <c r="P28" s="33"/>
      <c r="S28" s="20"/>
      <c r="U28" s="19"/>
      <c r="X28" s="33"/>
    </row>
    <row r="29" spans="2:25" s="43" customFormat="1" ht="10.5">
      <c r="B29" s="34" t="s">
        <v>17</v>
      </c>
      <c r="C29" s="34"/>
      <c r="D29" s="35"/>
      <c r="E29" s="36">
        <f>SUM(E19:E26)</f>
        <v>37795</v>
      </c>
      <c r="F29" s="37"/>
      <c r="G29" s="38"/>
      <c r="H29" s="36">
        <f>SUM(H19:H26)</f>
        <v>34719</v>
      </c>
      <c r="I29" s="39">
        <f>IF(OR(H29=0,E29=0),"n/a",IF(E29/H29-1&gt;0.99,"&gt;99%",E29/H29-1))</f>
        <v>0.08859702180362339</v>
      </c>
      <c r="J29" s="40"/>
      <c r="K29" s="41"/>
      <c r="L29" s="36">
        <f>SUM(L19:L26)</f>
        <v>187174</v>
      </c>
      <c r="M29" s="37"/>
      <c r="N29" s="38"/>
      <c r="O29" s="36">
        <f>SUM(O19:O26)</f>
        <v>159880</v>
      </c>
      <c r="P29" s="39">
        <f>IF(OR(O29=0,L29=0),"n/a",IF(L29/O29-1&gt;0.99,"&gt;99%",L29/O29-1))</f>
        <v>0.17071553665248929</v>
      </c>
      <c r="Q29" s="42"/>
      <c r="R29" s="40"/>
      <c r="S29" s="41"/>
      <c r="T29" s="36">
        <f>SUM(T19:T28)</f>
        <v>287919</v>
      </c>
      <c r="U29" s="37"/>
      <c r="V29" s="38"/>
      <c r="W29" s="36">
        <f>SUM(W19:W28)</f>
        <v>255174</v>
      </c>
      <c r="X29" s="39">
        <f>IF(OR(W29=0,T29=0),"n/a",IF(T29/W29-1&gt;0.99,"&gt;99%",T29/W29-1))</f>
        <v>0.12832420230901276</v>
      </c>
      <c r="Y29" s="42"/>
    </row>
    <row r="30" spans="2:24" ht="3" customHeight="1">
      <c r="B30" s="5"/>
      <c r="D30" s="18"/>
      <c r="E30" s="5"/>
      <c r="F30" s="19"/>
      <c r="H30" s="5"/>
      <c r="I30" s="30"/>
      <c r="K30" s="20"/>
      <c r="L30" s="5"/>
      <c r="M30" s="19"/>
      <c r="O30" s="5"/>
      <c r="P30" s="31"/>
      <c r="S30" s="20"/>
      <c r="T30" s="5"/>
      <c r="U30" s="19"/>
      <c r="W30" s="5"/>
      <c r="X30" s="31"/>
    </row>
    <row r="31" spans="4:24" ht="3" customHeight="1">
      <c r="D31" s="18"/>
      <c r="F31" s="19"/>
      <c r="I31" s="32"/>
      <c r="K31" s="20"/>
      <c r="M31" s="19"/>
      <c r="P31" s="33"/>
      <c r="S31" s="20"/>
      <c r="U31" s="19"/>
      <c r="X31" s="33"/>
    </row>
    <row r="32" spans="2:25" ht="10.5">
      <c r="B32" s="21" t="s">
        <v>18</v>
      </c>
      <c r="C32" s="21"/>
      <c r="D32" s="22"/>
      <c r="E32" s="23">
        <v>15299</v>
      </c>
      <c r="F32" s="24"/>
      <c r="G32" s="25"/>
      <c r="H32" s="23">
        <v>13999</v>
      </c>
      <c r="I32" s="26">
        <f aca="true" t="shared" si="3" ref="I32:I37">IF(OR(H32=0,E32=0),"n/a",IF(E32/H32-1&gt;0.99,"&gt;99%",E32/H32-1))</f>
        <v>0.09286377598399875</v>
      </c>
      <c r="J32" s="27"/>
      <c r="K32" s="28"/>
      <c r="L32" s="23">
        <v>41035</v>
      </c>
      <c r="M32" s="24"/>
      <c r="N32" s="25"/>
      <c r="O32" s="23">
        <v>36593</v>
      </c>
      <c r="P32" s="26">
        <f aca="true" t="shared" si="4" ref="P32:P37">IF(OR(O32=0,L32=0),"n/a",IF(L32/O32-1&gt;0.99,"&gt;99%",L32/O32-1))</f>
        <v>0.12138933675839647</v>
      </c>
      <c r="Q32" s="29"/>
      <c r="R32" s="27"/>
      <c r="S32" s="28"/>
      <c r="T32" s="23">
        <v>65866</v>
      </c>
      <c r="U32" s="24"/>
      <c r="V32" s="25"/>
      <c r="W32" s="23">
        <v>62296</v>
      </c>
      <c r="X32" s="26">
        <f aca="true" t="shared" si="5" ref="X32:X37">IF(OR(W32=0,T32=0),"n/a",IF(T32/W32-1&gt;0.99,"&gt;99%",T32/W32-1))</f>
        <v>0.05730705021189153</v>
      </c>
      <c r="Y32" s="29"/>
    </row>
    <row r="33" spans="2:25" ht="10.5">
      <c r="B33" s="21" t="s">
        <v>19</v>
      </c>
      <c r="C33" s="21"/>
      <c r="D33" s="22"/>
      <c r="E33" s="23">
        <v>4831</v>
      </c>
      <c r="F33" s="24"/>
      <c r="G33" s="25"/>
      <c r="H33" s="23">
        <v>5326</v>
      </c>
      <c r="I33" s="26">
        <f t="shared" si="3"/>
        <v>-0.0929402929027413</v>
      </c>
      <c r="J33" s="27"/>
      <c r="K33" s="28"/>
      <c r="L33" s="23">
        <v>36152</v>
      </c>
      <c r="M33" s="24"/>
      <c r="N33" s="25"/>
      <c r="O33" s="23">
        <v>34812</v>
      </c>
      <c r="P33" s="26">
        <f t="shared" si="4"/>
        <v>0.03849247385958865</v>
      </c>
      <c r="Q33" s="29"/>
      <c r="R33" s="27"/>
      <c r="S33" s="28"/>
      <c r="T33" s="23">
        <v>56075</v>
      </c>
      <c r="U33" s="24"/>
      <c r="V33" s="25"/>
      <c r="W33" s="23">
        <v>52425</v>
      </c>
      <c r="X33" s="26">
        <f t="shared" si="5"/>
        <v>0.06962327134000956</v>
      </c>
      <c r="Y33" s="29"/>
    </row>
    <row r="34" spans="2:25" ht="10.5">
      <c r="B34" s="21" t="s">
        <v>20</v>
      </c>
      <c r="C34" s="21"/>
      <c r="D34" s="22"/>
      <c r="E34" s="23">
        <v>6304</v>
      </c>
      <c r="F34" s="24"/>
      <c r="G34" s="25"/>
      <c r="H34" s="23">
        <v>6922</v>
      </c>
      <c r="I34" s="26">
        <f t="shared" si="3"/>
        <v>-0.0892805547529616</v>
      </c>
      <c r="J34" s="27"/>
      <c r="K34" s="28"/>
      <c r="L34" s="23">
        <v>39849</v>
      </c>
      <c r="M34" s="24"/>
      <c r="N34" s="25"/>
      <c r="O34" s="23">
        <v>36376</v>
      </c>
      <c r="P34" s="26">
        <f t="shared" si="4"/>
        <v>0.09547503848691452</v>
      </c>
      <c r="Q34" s="29"/>
      <c r="R34" s="27"/>
      <c r="S34" s="28"/>
      <c r="T34" s="23">
        <v>64775</v>
      </c>
      <c r="U34" s="24"/>
      <c r="V34" s="25"/>
      <c r="W34" s="23">
        <v>61982</v>
      </c>
      <c r="X34" s="26">
        <f t="shared" si="5"/>
        <v>0.045061469458875125</v>
      </c>
      <c r="Y34" s="29"/>
    </row>
    <row r="35" spans="2:25" ht="10.5">
      <c r="B35" s="21" t="s">
        <v>21</v>
      </c>
      <c r="C35" s="21"/>
      <c r="D35" s="22"/>
      <c r="E35" s="23">
        <v>11130</v>
      </c>
      <c r="F35" s="24"/>
      <c r="G35" s="25"/>
      <c r="H35" s="23">
        <v>8931</v>
      </c>
      <c r="I35" s="26">
        <f t="shared" si="3"/>
        <v>0.24622102788041644</v>
      </c>
      <c r="J35" s="27"/>
      <c r="K35" s="28"/>
      <c r="L35" s="23">
        <v>62698</v>
      </c>
      <c r="M35" s="24"/>
      <c r="N35" s="25"/>
      <c r="O35" s="23">
        <v>44778</v>
      </c>
      <c r="P35" s="26">
        <f t="shared" si="4"/>
        <v>0.40019652507928005</v>
      </c>
      <c r="Q35" s="29"/>
      <c r="R35" s="27"/>
      <c r="S35" s="28"/>
      <c r="T35" s="23">
        <v>92265</v>
      </c>
      <c r="U35" s="24"/>
      <c r="V35" s="25"/>
      <c r="W35" s="23">
        <v>66505</v>
      </c>
      <c r="X35" s="26">
        <f t="shared" si="5"/>
        <v>0.38733929779715814</v>
      </c>
      <c r="Y35" s="29"/>
    </row>
    <row r="36" spans="2:25" ht="10.5">
      <c r="B36" s="21" t="s">
        <v>22</v>
      </c>
      <c r="C36" s="21"/>
      <c r="D36" s="22"/>
      <c r="E36" s="23">
        <v>2436</v>
      </c>
      <c r="F36" s="24"/>
      <c r="G36" s="25"/>
      <c r="H36" s="23">
        <v>1934</v>
      </c>
      <c r="I36" s="26">
        <f t="shared" si="3"/>
        <v>0.2595656670113753</v>
      </c>
      <c r="J36" s="27"/>
      <c r="K36" s="28"/>
      <c r="L36" s="23">
        <v>13144</v>
      </c>
      <c r="M36" s="24"/>
      <c r="N36" s="25"/>
      <c r="O36" s="23">
        <v>10911</v>
      </c>
      <c r="P36" s="26">
        <f t="shared" si="4"/>
        <v>0.2046558518925854</v>
      </c>
      <c r="Q36" s="29"/>
      <c r="R36" s="27"/>
      <c r="S36" s="28"/>
      <c r="T36" s="23">
        <v>19400</v>
      </c>
      <c r="U36" s="24"/>
      <c r="V36" s="25"/>
      <c r="W36" s="23">
        <v>16430</v>
      </c>
      <c r="X36" s="26">
        <f t="shared" si="5"/>
        <v>0.18076688983566647</v>
      </c>
      <c r="Y36" s="29"/>
    </row>
    <row r="37" spans="2:25" ht="10.5">
      <c r="B37" s="21" t="s">
        <v>23</v>
      </c>
      <c r="C37" s="21"/>
      <c r="D37" s="22"/>
      <c r="E37" s="23">
        <v>6299</v>
      </c>
      <c r="F37" s="24"/>
      <c r="G37" s="25"/>
      <c r="H37" s="23">
        <v>6069</v>
      </c>
      <c r="I37" s="26">
        <f t="shared" si="3"/>
        <v>0.03789751194595481</v>
      </c>
      <c r="J37" s="27"/>
      <c r="K37" s="28"/>
      <c r="L37" s="23">
        <v>33499</v>
      </c>
      <c r="M37" s="24"/>
      <c r="N37" s="25"/>
      <c r="O37" s="23">
        <v>33893</v>
      </c>
      <c r="P37" s="26">
        <f t="shared" si="4"/>
        <v>-0.011624819284217991</v>
      </c>
      <c r="Q37" s="29"/>
      <c r="R37" s="27"/>
      <c r="S37" s="28"/>
      <c r="T37" s="23">
        <v>52772</v>
      </c>
      <c r="U37" s="24"/>
      <c r="V37" s="25"/>
      <c r="W37" s="23">
        <v>53196</v>
      </c>
      <c r="X37" s="26">
        <f t="shared" si="5"/>
        <v>-0.007970524099556342</v>
      </c>
      <c r="Y37" s="29"/>
    </row>
    <row r="38" spans="2:24" ht="3" customHeight="1">
      <c r="B38" s="5"/>
      <c r="D38" s="18"/>
      <c r="E38" s="5"/>
      <c r="F38" s="19"/>
      <c r="H38" s="5"/>
      <c r="I38" s="30"/>
      <c r="K38" s="20"/>
      <c r="L38" s="5"/>
      <c r="M38" s="19"/>
      <c r="O38" s="5"/>
      <c r="P38" s="31"/>
      <c r="S38" s="20"/>
      <c r="T38" s="5"/>
      <c r="U38" s="19"/>
      <c r="W38" s="5"/>
      <c r="X38" s="31"/>
    </row>
    <row r="39" spans="4:24" ht="3" customHeight="1">
      <c r="D39" s="18"/>
      <c r="F39" s="19"/>
      <c r="I39" s="32"/>
      <c r="K39" s="20"/>
      <c r="M39" s="19"/>
      <c r="P39" s="33"/>
      <c r="S39" s="20"/>
      <c r="U39" s="19"/>
      <c r="X39" s="33"/>
    </row>
    <row r="40" spans="2:25" s="43" customFormat="1" ht="10.5">
      <c r="B40" s="34" t="s">
        <v>24</v>
      </c>
      <c r="C40" s="34"/>
      <c r="D40" s="35"/>
      <c r="E40" s="36">
        <f>SUM(E32:E37)</f>
        <v>46299</v>
      </c>
      <c r="F40" s="37"/>
      <c r="G40" s="38"/>
      <c r="H40" s="36">
        <f>SUM(H32:H37)</f>
        <v>43181</v>
      </c>
      <c r="I40" s="39">
        <f>IF(OR(H40=0,E40=0),"n/a",IF(E40/H40-1&gt;0.99,"&gt;99%",E40/H40-1))</f>
        <v>0.07220768393506405</v>
      </c>
      <c r="J40" s="40"/>
      <c r="K40" s="41"/>
      <c r="L40" s="36">
        <f>SUM(L32:L37)</f>
        <v>226377</v>
      </c>
      <c r="M40" s="37"/>
      <c r="N40" s="38"/>
      <c r="O40" s="36">
        <f>SUM(O32:O37)</f>
        <v>197363</v>
      </c>
      <c r="P40" s="39">
        <f>IF(OR(O40=0,L40=0),"n/a",IF(L40/O40-1&gt;0.99,"&gt;99%",L40/O40-1))</f>
        <v>0.14700830449476343</v>
      </c>
      <c r="Q40" s="42"/>
      <c r="R40" s="40"/>
      <c r="S40" s="41"/>
      <c r="T40" s="36">
        <f>SUM(T32:T39)</f>
        <v>351153</v>
      </c>
      <c r="U40" s="37"/>
      <c r="V40" s="38"/>
      <c r="W40" s="36">
        <f>SUM(W32:W39)</f>
        <v>312834</v>
      </c>
      <c r="X40" s="39">
        <f>IF(OR(W40=0,T40=0),"n/a",IF(T40/W40-1&gt;0.99,"&gt;99%",T40/W40-1))</f>
        <v>0.12248988281324924</v>
      </c>
      <c r="Y40" s="42"/>
    </row>
    <row r="41" spans="2:24" ht="3" customHeight="1">
      <c r="B41" s="5"/>
      <c r="D41" s="18"/>
      <c r="E41" s="5"/>
      <c r="F41" s="19"/>
      <c r="H41" s="5"/>
      <c r="I41" s="5"/>
      <c r="K41" s="20"/>
      <c r="L41" s="5"/>
      <c r="M41" s="19"/>
      <c r="O41" s="5"/>
      <c r="P41" s="6"/>
      <c r="S41" s="20"/>
      <c r="T41" s="5"/>
      <c r="U41" s="19"/>
      <c r="W41" s="5"/>
      <c r="X41" s="6"/>
    </row>
    <row r="42" spans="4:21" ht="3" customHeight="1">
      <c r="D42" s="45"/>
      <c r="E42" s="46"/>
      <c r="F42" s="47"/>
      <c r="I42" s="2"/>
      <c r="K42" s="48"/>
      <c r="L42" s="46"/>
      <c r="M42" s="47"/>
      <c r="S42" s="48"/>
      <c r="T42" s="46"/>
      <c r="U42" s="47"/>
    </row>
    <row r="43" spans="2:25" ht="3" customHeight="1">
      <c r="B43" s="29"/>
      <c r="C43" s="29"/>
      <c r="D43" s="29"/>
      <c r="E43" s="29"/>
      <c r="F43" s="29"/>
      <c r="G43" s="29"/>
      <c r="H43" s="29"/>
      <c r="I43" s="49"/>
      <c r="J43" s="50"/>
      <c r="K43" s="50"/>
      <c r="L43" s="29"/>
      <c r="M43" s="29"/>
      <c r="N43" s="29"/>
      <c r="O43" s="29"/>
      <c r="P43" s="49"/>
      <c r="Q43" s="29"/>
      <c r="R43" s="50"/>
      <c r="S43" s="50"/>
      <c r="T43" s="29"/>
      <c r="U43" s="29"/>
      <c r="V43" s="29"/>
      <c r="W43" s="29"/>
      <c r="X43" s="49"/>
      <c r="Y43" s="29"/>
    </row>
    <row r="44" spans="2:25" ht="10.5">
      <c r="B44" s="29"/>
      <c r="C44" s="29"/>
      <c r="D44" s="29"/>
      <c r="E44" s="29"/>
      <c r="F44" s="29"/>
      <c r="G44" s="29"/>
      <c r="H44" s="29"/>
      <c r="I44" s="49"/>
      <c r="J44" s="50"/>
      <c r="K44" s="50"/>
      <c r="L44" s="29"/>
      <c r="M44" s="29"/>
      <c r="N44" s="29"/>
      <c r="O44" s="29"/>
      <c r="P44" s="49"/>
      <c r="Q44" s="29"/>
      <c r="R44" s="50"/>
      <c r="S44" s="50"/>
      <c r="T44" s="29"/>
      <c r="U44" s="29"/>
      <c r="V44" s="29"/>
      <c r="W44" s="29"/>
      <c r="X44" s="49"/>
      <c r="Y44" s="29"/>
    </row>
    <row r="45" spans="2:25" ht="10.5">
      <c r="B45" s="29"/>
      <c r="C45" s="29"/>
      <c r="D45" s="29"/>
      <c r="E45" s="29"/>
      <c r="F45" s="29"/>
      <c r="G45" s="29"/>
      <c r="H45" s="29"/>
      <c r="I45" s="49"/>
      <c r="J45" s="50"/>
      <c r="K45" s="50"/>
      <c r="L45" s="29"/>
      <c r="M45" s="29"/>
      <c r="N45" s="29"/>
      <c r="O45" s="29"/>
      <c r="P45" s="49"/>
      <c r="Q45" s="29"/>
      <c r="R45" s="50"/>
      <c r="S45" s="50"/>
      <c r="T45" s="29"/>
      <c r="U45" s="29"/>
      <c r="V45" s="29"/>
      <c r="W45" s="29"/>
      <c r="X45" s="49"/>
      <c r="Y45" s="29"/>
    </row>
    <row r="46" spans="2:25" ht="10.5">
      <c r="B46" s="29"/>
      <c r="C46" s="29"/>
      <c r="D46" s="29"/>
      <c r="E46" s="29"/>
      <c r="F46" s="29"/>
      <c r="G46" s="29"/>
      <c r="H46" s="29"/>
      <c r="I46" s="49"/>
      <c r="J46" s="50"/>
      <c r="K46" s="50"/>
      <c r="L46" s="29"/>
      <c r="M46" s="29"/>
      <c r="N46" s="29"/>
      <c r="O46" s="29"/>
      <c r="P46" s="49"/>
      <c r="Q46" s="29"/>
      <c r="R46" s="50"/>
      <c r="S46" s="50"/>
      <c r="T46" s="29"/>
      <c r="U46" s="29"/>
      <c r="V46" s="29"/>
      <c r="W46" s="29"/>
      <c r="X46" s="49"/>
      <c r="Y46" s="29"/>
    </row>
    <row r="47" spans="2:25" ht="10.5">
      <c r="B47" s="29"/>
      <c r="C47" s="29"/>
      <c r="D47" s="29"/>
      <c r="E47" s="29"/>
      <c r="F47" s="29"/>
      <c r="G47" s="29"/>
      <c r="H47" s="29"/>
      <c r="I47" s="49"/>
      <c r="J47" s="50"/>
      <c r="K47" s="50"/>
      <c r="L47" s="29"/>
      <c r="M47" s="29"/>
      <c r="N47" s="29"/>
      <c r="O47" s="29"/>
      <c r="P47" s="49"/>
      <c r="Q47" s="29"/>
      <c r="R47" s="50"/>
      <c r="S47" s="50"/>
      <c r="T47" s="29"/>
      <c r="U47" s="29"/>
      <c r="V47" s="29"/>
      <c r="W47" s="29"/>
      <c r="X47" s="49"/>
      <c r="Y47" s="29"/>
    </row>
    <row r="48" spans="2:25" ht="10.5">
      <c r="B48" s="29"/>
      <c r="C48" s="29"/>
      <c r="D48" s="29"/>
      <c r="E48" s="29"/>
      <c r="F48" s="29"/>
      <c r="G48" s="29"/>
      <c r="H48" s="29"/>
      <c r="I48" s="49"/>
      <c r="J48" s="50"/>
      <c r="K48" s="50"/>
      <c r="L48" s="29"/>
      <c r="M48" s="29"/>
      <c r="N48" s="29"/>
      <c r="O48" s="29"/>
      <c r="P48" s="49"/>
      <c r="Q48" s="29"/>
      <c r="R48" s="50"/>
      <c r="S48" s="50"/>
      <c r="T48" s="29"/>
      <c r="U48" s="29"/>
      <c r="V48" s="29"/>
      <c r="W48" s="29"/>
      <c r="X48" s="49"/>
      <c r="Y48" s="29"/>
    </row>
    <row r="49" spans="2:25" ht="10.5">
      <c r="B49" s="29"/>
      <c r="C49" s="29"/>
      <c r="D49" s="29"/>
      <c r="E49" s="29"/>
      <c r="F49" s="29"/>
      <c r="G49" s="29"/>
      <c r="H49" s="29"/>
      <c r="I49" s="49"/>
      <c r="J49" s="50"/>
      <c r="K49" s="50"/>
      <c r="L49" s="29"/>
      <c r="M49" s="29"/>
      <c r="N49" s="29"/>
      <c r="O49" s="29"/>
      <c r="P49" s="49"/>
      <c r="Q49" s="29"/>
      <c r="R49" s="50"/>
      <c r="S49" s="50"/>
      <c r="T49" s="29"/>
      <c r="U49" s="29"/>
      <c r="V49" s="29"/>
      <c r="W49" s="29"/>
      <c r="X49" s="49"/>
      <c r="Y49" s="29"/>
    </row>
    <row r="50" spans="2:25" ht="10.5">
      <c r="B50" s="29"/>
      <c r="C50" s="29"/>
      <c r="D50" s="29"/>
      <c r="E50" s="29"/>
      <c r="F50" s="29"/>
      <c r="G50" s="29"/>
      <c r="H50" s="29"/>
      <c r="I50" s="49"/>
      <c r="J50" s="50"/>
      <c r="K50" s="50"/>
      <c r="L50" s="29"/>
      <c r="M50" s="29"/>
      <c r="N50" s="29"/>
      <c r="O50" s="29"/>
      <c r="P50" s="49"/>
      <c r="Q50" s="29"/>
      <c r="R50" s="50"/>
      <c r="S50" s="50"/>
      <c r="T50" s="29"/>
      <c r="U50" s="29"/>
      <c r="V50" s="29"/>
      <c r="W50" s="29"/>
      <c r="X50" s="49"/>
      <c r="Y50" s="29"/>
    </row>
  </sheetData>
  <sheetProtection/>
  <mergeCells count="3">
    <mergeCell ref="E6:I6"/>
    <mergeCell ref="L6:P6"/>
    <mergeCell ref="T6:X6"/>
  </mergeCells>
  <printOptions/>
  <pageMargins left="1" right="1" top="1" bottom="1" header="0.5" footer="0.5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Jaguar Land Rover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Knuppel, Jonathon (J.)</dc:creator>
  <cp:keywords/>
  <dc:description/>
  <cp:lastModifiedBy>Microsoft Office User</cp:lastModifiedBy>
  <dcterms:created xsi:type="dcterms:W3CDTF">2014-10-08T09:06:20Z</dcterms:created>
  <dcterms:modified xsi:type="dcterms:W3CDTF">2016-11-21T11:40:54Z</dcterms:modified>
  <cp:category/>
  <cp:version/>
  <cp:contentType/>
  <cp:contentStatus/>
</cp:coreProperties>
</file>